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1"/>
  </bookViews>
  <sheets>
    <sheet name="Бух.баланс 2020" sheetId="1" r:id="rId1"/>
    <sheet name="Мол.натижа 2020" sheetId="2" r:id="rId2"/>
  </sheets>
  <definedNames>
    <definedName name="_xlnm.Print_Area" localSheetId="0">'Бух.баланс 2020'!$A$1:$D$209</definedName>
  </definedNames>
  <calcPr fullCalcOnLoad="1"/>
</workbook>
</file>

<file path=xl/sharedStrings.xml><?xml version="1.0" encoding="utf-8"?>
<sst xmlns="http://schemas.openxmlformats.org/spreadsheetml/2006/main" count="415" uniqueCount="316">
  <si>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</si>
  <si>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</si>
  <si>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</si>
  <si>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</si>
  <si>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</si>
  <si>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</si>
  <si>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</si>
  <si>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</si>
  <si>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</si>
  <si>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</si>
  <si>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</si>
  <si>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</si>
  <si>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</si>
  <si>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</si>
  <si>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</si>
  <si>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</si>
  <si>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</si>
  <si>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</si>
  <si>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</si>
  <si>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</si>
  <si>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</si>
  <si>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</si>
  <si>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</si>
  <si>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</si>
  <si>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</si>
  <si>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</si>
  <si>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</si>
  <si>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</si>
  <si>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</si>
  <si>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</si>
  <si>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</si>
  <si>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</si>
  <si>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</si>
  <si>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</si>
  <si>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</si>
  <si>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</si>
  <si>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</si>
  <si>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</si>
  <si>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</si>
  <si>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</si>
  <si>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</si>
  <si>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</si>
  <si>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</si>
  <si>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</si>
  <si>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</si>
  <si>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</si>
  <si>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</si>
  <si>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</si>
  <si>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</si>
  <si>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</si>
  <si>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</si>
  <si>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</si>
  <si>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</si>
  <si>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</si>
  <si>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</si>
  <si>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</si>
  <si>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</si>
  <si>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</si>
  <si>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</si>
  <si>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</si>
  <si>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</si>
  <si>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</si>
  <si>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</si>
  <si>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</si>
  <si>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</si>
  <si>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</si>
  <si>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</si>
  <si>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</si>
  <si>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</si>
  <si>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</si>
  <si>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</si>
  <si>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</si>
  <si>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</si>
  <si>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</si>
  <si>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</si>
  <si>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</si>
  <si>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</si>
  <si>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</si>
  <si>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</si>
  <si>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</si>
  <si>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</si>
  <si>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</si>
  <si>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</si>
  <si>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</si>
  <si>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</si>
  <si>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</si>
  <si>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</si>
  <si>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</si>
  <si>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</si>
  <si>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</si>
  <si>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</si>
  <si>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</si>
  <si>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</si>
  <si>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</si>
  <si>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</si>
  <si>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</si>
  <si>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</si>
  <si>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</si>
  <si>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</si>
  <si>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</si>
  <si>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</si>
  <si>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</si>
  <si>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</si>
  <si>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</si>
  <si>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</si>
  <si>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</si>
  <si>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</si>
  <si>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</si>
  <si>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</si>
  <si>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</si>
  <si>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</si>
  <si>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</si>
  <si>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</si>
  <si>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</si>
  <si>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</si>
  <si>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</si>
  <si>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</si>
  <si>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</si>
  <si>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</si>
  <si>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</si>
  <si>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</si>
  <si>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</si>
  <si>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</si>
  <si>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</si>
  <si>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</si>
  <si>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</si>
  <si>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</si>
  <si>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</si>
  <si>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</si>
  <si>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</si>
  <si>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</si>
  <si>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</si>
  <si>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</si>
  <si>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</si>
  <si>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</si>
  <si>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</si>
  <si>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</si>
  <si>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</si>
  <si>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</si>
  <si>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</si>
  <si>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</si>
  <si>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</si>
  <si>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</si>
  <si>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</si>
  <si>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</si>
  <si>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</si>
  <si>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</si>
  <si>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</si>
  <si>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</si>
  <si>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</si>
  <si>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</si>
  <si>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</si>
  <si>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</si>
  <si>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</si>
  <si>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</si>
  <si>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</si>
  <si>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</si>
  <si>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</si>
  <si>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</si>
  <si>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</si>
  <si>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</si>
  <si>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</si>
  <si>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</si>
  <si>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</si>
  <si>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</si>
  <si>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</si>
  <si>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</si>
  <si>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</si>
  <si>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</si>
  <si>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</si>
  <si>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</si>
  <si>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</si>
  <si>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</si>
  <si>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</si>
  <si>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</si>
  <si>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</si>
  <si>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</si>
  <si>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</si>
  <si>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</si>
  <si>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</si>
  <si>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</si>
  <si>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</si>
  <si>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</si>
  <si>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</si>
  <si>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</si>
  <si>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</si>
  <si>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</si>
  <si>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</si>
  <si>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</si>
  <si>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</si>
  <si>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</si>
  <si>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</si>
  <si>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</si>
  <si>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</si>
  <si>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ишлар буйича  директор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</si>
  <si>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</si>
  <si>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</si>
  <si>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</si>
  <si>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</si>
  <si>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</si>
  <si>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</si>
  <si>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</si>
  <si>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</si>
  <si>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</si>
  <si>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</si>
  <si>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</si>
  <si>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</si>
  <si>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</si>
  <si>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</si>
  <si>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</si>
  <si>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</si>
  <si>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</si>
  <si>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</si>
  <si>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</si>
  <si>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</si>
  <si>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</si>
  <si>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</si>
  <si>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</si>
  <si>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</si>
  <si>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</si>
  <si>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</si>
  <si>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</si>
  <si>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</si>
  <si>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</si>
  <si>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</si>
  <si>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</si>
  <si>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</si>
  <si>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</si>
  <si>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</si>
  <si>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</si>
  <si>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</si>
  <si>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</si>
  <si>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</si>
  <si>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</si>
  <si>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</si>
  <si>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</si>
  <si>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</si>
  <si>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</si>
  <si>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</si>
  <si>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</si>
  <si>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</si>
  <si>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</si>
  <si>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</si>
  <si>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</si>
  <si>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</si>
  <si>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</si>
  <si>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</si>
  <si>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</si>
  <si>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</si>
  <si>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</si>
  <si>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</si>
  <si>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</si>
  <si>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</si>
  <si>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</si>
  <si>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</si>
  <si>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</si>
  <si>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</si>
  <si>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</si>
  <si>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</si>
  <si>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</si>
  <si>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</si>
  <si>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</si>
  <si>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</si>
  <si>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</si>
  <si>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</si>
  <si>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</si>
  <si>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</si>
  <si>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</si>
  <si>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</si>
  <si>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</si>
  <si>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</si>
  <si>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</si>
  <si>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</si>
  <si>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</si>
  <si>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</si>
  <si>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</si>
  <si>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</si>
  <si>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</si>
  <si>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</si>
  <si>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</si>
  <si>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</si>
  <si>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</si>
  <si>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</si>
  <si>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</si>
  <si>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</si>
  <si>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</si>
  <si>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</si>
  <si>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</si>
  <si>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</si>
  <si>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</si>
  <si>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</si>
  <si>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</si>
  <si>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</si>
  <si>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</si>
  <si>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</si>
  <si>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</si>
  <si>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</si>
  <si>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</si>
  <si>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</si>
  <si>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</si>
  <si>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</si>
  <si>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</si>
  <si>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</si>
  <si>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</si>
  <si>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</si>
  <si>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</si>
  <si>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</si>
  <si>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</si>
  <si>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Д.Аликулов</t>
  </si>
  <si>
    <t>Ғ.Бойназаров</t>
  </si>
  <si>
    <t xml:space="preserve">01 январ 2020 йилдан </t>
  </si>
  <si>
    <t>01 апрел 2020 йилгача</t>
  </si>
  <si>
    <t>1 январ 2020 йилдан</t>
  </si>
  <si>
    <t>1 апрел 2020 йилгача</t>
  </si>
  <si>
    <t>2019 йил 1 чорак</t>
  </si>
  <si>
    <t>2020 йил 1 чорак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</si>
</sst>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%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 shrinkToFit="1"/>
    </xf>
    <xf numFmtId="0" fontId="15" fillId="0" borderId="52" xfId="0" applyFont="1" applyFill="1" applyBorder="1" applyAlignment="1">
      <alignment horizontal="center" vertical="center" wrapText="1" shrinkToFit="1"/>
    </xf>
    <xf numFmtId="0" fontId="17" fillId="0" borderId="51" xfId="0" applyFont="1" applyFill="1" applyBorder="1" applyAlignment="1">
      <alignment horizontal="center" vertical="center" wrapText="1" shrinkToFit="1"/>
    </xf>
    <xf numFmtId="0" fontId="17" fillId="0" borderId="52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vertical="center" wrapText="1" shrinkToFit="1"/>
    </xf>
    <xf numFmtId="0" fontId="17" fillId="0" borderId="55" xfId="0" applyFont="1" applyFill="1" applyBorder="1" applyAlignment="1">
      <alignment horizontal="center" vertical="center" wrapText="1" shrinkToFit="1"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6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0" fontId="13" fillId="0" borderId="61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/>
    </xf>
    <xf numFmtId="3" fontId="17" fillId="0" borderId="37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wrapText="1" shrinkToFit="1"/>
    </xf>
    <xf numFmtId="3" fontId="17" fillId="0" borderId="62" xfId="0" applyNumberFormat="1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3" fontId="17" fillId="0" borderId="5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A200">
      <selection activeCell="D209" sqref="D209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625" style="1" customWidth="1"/>
    <col min="5" max="10" width="17.625" style="0" customWidth="1"/>
  </cols>
  <sheetData>
    <row r="1" ht="12.75">
      <c r="D1" s="2" t="s">
        <v>0</v>
      </c>
    </row>
    <row r="4" spans="1:2" ht="14.25">
      <c r="A4" s="3"/>
      <c r="B4" s="4" t="s">
        <v>1</v>
      </c>
    </row>
    <row r="5" spans="1:2" ht="14.25">
      <c r="A5" s="5"/>
      <c r="B5" s="4" t="s">
        <v>2</v>
      </c>
    </row>
    <row r="6" spans="1:2" ht="14.25">
      <c r="A6" s="5"/>
      <c r="B6" s="4" t="s">
        <v>3</v>
      </c>
    </row>
    <row r="7" spans="1:2" ht="14.2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3.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310</v>
      </c>
    </row>
    <row r="15" spans="1:4" ht="13.5" thickBot="1">
      <c r="A15" s="10" t="s">
        <v>311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4.2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">
      <c r="A62" s="45" t="s">
        <v>64</v>
      </c>
      <c r="B62" s="46"/>
      <c r="C62" s="47"/>
      <c r="D62" s="48"/>
    </row>
    <row r="63" spans="1:4" ht="27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29440560</v>
      </c>
      <c r="D65" s="52">
        <v>29440560</v>
      </c>
    </row>
    <row r="66" spans="1:4" ht="21.75" customHeight="1">
      <c r="A66" s="58" t="s">
        <v>69</v>
      </c>
      <c r="B66" s="57" t="s">
        <v>70</v>
      </c>
      <c r="C66" s="59">
        <v>8916836</v>
      </c>
      <c r="D66" s="59">
        <v>8916836</v>
      </c>
    </row>
    <row r="67" spans="1:4" ht="21" customHeight="1">
      <c r="A67" s="60" t="s">
        <v>71</v>
      </c>
      <c r="B67" s="61" t="s">
        <v>72</v>
      </c>
      <c r="C67" s="62">
        <f>C65-C66</f>
        <v>20523724</v>
      </c>
      <c r="D67" s="62">
        <f>D65-D66</f>
        <v>20523724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C73+C74+C75+C76+C77</f>
        <v>2363853</v>
      </c>
      <c r="D72" s="73">
        <f>D73+D74+D75+D76+D77</f>
        <v>2363853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63614</v>
      </c>
      <c r="D73" s="59">
        <v>63614</v>
      </c>
    </row>
    <row r="74" spans="1:4" ht="21.75" customHeight="1">
      <c r="A74" s="60" t="s">
        <v>84</v>
      </c>
      <c r="B74" s="68" t="s">
        <v>85</v>
      </c>
      <c r="C74" s="59">
        <v>2300239</v>
      </c>
      <c r="D74" s="59">
        <v>2300239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23.25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69"/>
      <c r="D80" s="59"/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/>
      <c r="D82" s="59"/>
    </row>
    <row r="83" spans="1:4" ht="24">
      <c r="A83" s="77" t="s">
        <v>99</v>
      </c>
      <c r="B83" s="76">
        <v>130</v>
      </c>
      <c r="C83" s="62">
        <f>C67-C71+C72+C78+C79+C80+C82</f>
        <v>22887577</v>
      </c>
      <c r="D83" s="62">
        <f>D67-D71+D72+D78+D79+D80+D82</f>
        <v>22887577</v>
      </c>
    </row>
    <row r="84" spans="1:4" ht="13.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C86+C87+C88+C89</f>
        <v>64233520</v>
      </c>
      <c r="D85" s="62">
        <f>D86+D87+D88+D89</f>
        <v>47201421</v>
      </c>
    </row>
    <row r="86" spans="1:4" ht="24">
      <c r="A86" s="75" t="s">
        <v>102</v>
      </c>
      <c r="B86" s="79">
        <v>150</v>
      </c>
      <c r="C86" s="59">
        <v>19213869</v>
      </c>
      <c r="D86" s="59">
        <v>4862649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>
        <v>45019651</v>
      </c>
      <c r="D88" s="59">
        <v>42338772</v>
      </c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>
        <v>11409781</v>
      </c>
      <c r="D90" s="59">
        <v>35456198</v>
      </c>
    </row>
    <row r="91" spans="1:4" ht="24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f>C99+C100+C101+C102+C103+C104+C105+C106+C107+C108</f>
        <v>12664035</v>
      </c>
      <c r="D97" s="62">
        <f>D99+D100+D101+D102+D103+D104+D105+D106+D107+D108</f>
        <v>11648179</v>
      </c>
    </row>
    <row r="98" spans="1:4" ht="12.75">
      <c r="A98" s="75" t="s">
        <v>109</v>
      </c>
      <c r="B98" s="79">
        <v>211</v>
      </c>
      <c r="C98" s="59"/>
      <c r="D98" s="59"/>
    </row>
    <row r="99" spans="1:4" ht="36">
      <c r="A99" s="75" t="s">
        <v>110</v>
      </c>
      <c r="B99" s="79">
        <v>220</v>
      </c>
      <c r="C99" s="59">
        <v>0</v>
      </c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24">
      <c r="A101" s="75" t="s">
        <v>112</v>
      </c>
      <c r="B101" s="79">
        <v>240</v>
      </c>
      <c r="C101" s="59">
        <v>1726317</v>
      </c>
      <c r="D101" s="59">
        <v>1714904</v>
      </c>
    </row>
    <row r="102" spans="1:4" ht="24">
      <c r="A102" s="75" t="s">
        <v>113</v>
      </c>
      <c r="B102" s="79">
        <v>250</v>
      </c>
      <c r="C102" s="59">
        <v>310793</v>
      </c>
      <c r="D102" s="59">
        <v>278112</v>
      </c>
    </row>
    <row r="103" spans="1:4" ht="35.25">
      <c r="A103" s="75" t="s">
        <v>114</v>
      </c>
      <c r="B103" s="79">
        <v>260</v>
      </c>
      <c r="C103" s="59">
        <v>953050</v>
      </c>
      <c r="D103" s="59">
        <v>953050</v>
      </c>
    </row>
    <row r="104" spans="1:4" ht="24">
      <c r="A104" s="75" t="s">
        <v>115</v>
      </c>
      <c r="B104" s="79">
        <v>270</v>
      </c>
      <c r="C104" s="59">
        <v>8756754</v>
      </c>
      <c r="D104" s="59">
        <v>7808021</v>
      </c>
    </row>
    <row r="105" spans="1:4" ht="39.75" customHeight="1">
      <c r="A105" s="75" t="s">
        <v>116</v>
      </c>
      <c r="B105" s="79">
        <v>280</v>
      </c>
      <c r="C105" s="59">
        <v>6422</v>
      </c>
      <c r="D105" s="59">
        <v>819</v>
      </c>
    </row>
    <row r="106" spans="1:4" ht="24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/>
      <c r="D107" s="59"/>
    </row>
    <row r="108" spans="1:4" ht="27.75" customHeight="1">
      <c r="A108" s="75" t="s">
        <v>119</v>
      </c>
      <c r="B108" s="79">
        <v>310</v>
      </c>
      <c r="C108" s="59">
        <v>910699</v>
      </c>
      <c r="D108" s="59">
        <v>893273</v>
      </c>
    </row>
    <row r="109" spans="1:4" ht="29.25" customHeight="1">
      <c r="A109" s="77" t="s">
        <v>120</v>
      </c>
      <c r="B109" s="76">
        <v>320</v>
      </c>
      <c r="C109" s="62">
        <f>C110+C111+C112+C113</f>
        <v>199177</v>
      </c>
      <c r="D109" s="62">
        <f>D110+D111+D112+D113</f>
        <v>221</v>
      </c>
    </row>
    <row r="110" spans="1:4" ht="12.75">
      <c r="A110" s="75" t="s">
        <v>121</v>
      </c>
      <c r="B110" s="79">
        <v>330</v>
      </c>
      <c r="C110" s="59">
        <v>0</v>
      </c>
      <c r="D110" s="59">
        <v>0</v>
      </c>
    </row>
    <row r="111" spans="1:4" ht="24">
      <c r="A111" s="75" t="s">
        <v>122</v>
      </c>
      <c r="B111" s="79">
        <v>340</v>
      </c>
      <c r="C111" s="93">
        <v>5382</v>
      </c>
      <c r="D111" s="93">
        <v>221</v>
      </c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>
        <v>193795</v>
      </c>
      <c r="D113" s="59">
        <v>0</v>
      </c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>
        <v>0</v>
      </c>
      <c r="D115" s="59"/>
    </row>
    <row r="116" spans="1:4" ht="28.5" customHeight="1">
      <c r="A116" s="77" t="s">
        <v>127</v>
      </c>
      <c r="B116" s="76">
        <v>390</v>
      </c>
      <c r="C116" s="62">
        <f>C85+C90+C91+C97+C109+C114+C115</f>
        <v>88506513</v>
      </c>
      <c r="D116" s="62">
        <f>D85+D90+D91+D97+D109+D114+D115</f>
        <v>94306019</v>
      </c>
    </row>
    <row r="117" spans="1:4" ht="32.25" customHeight="1" thickBot="1">
      <c r="A117" s="94" t="s">
        <v>128</v>
      </c>
      <c r="B117" s="82">
        <v>400</v>
      </c>
      <c r="C117" s="95">
        <f>C83+C116</f>
        <v>111394090</v>
      </c>
      <c r="D117" s="95">
        <f>D83+D116</f>
        <v>117193596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0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">
      <c r="A123" s="101" t="s">
        <v>133</v>
      </c>
      <c r="B123" s="87"/>
      <c r="C123" s="21"/>
      <c r="D123" s="102"/>
    </row>
    <row r="124" spans="1:4" ht="27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12483588</v>
      </c>
      <c r="D127" s="59">
        <v>12483588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2102544</v>
      </c>
      <c r="D129" s="59">
        <v>2140627</v>
      </c>
    </row>
    <row r="130" spans="1:4" ht="22.5" customHeight="1">
      <c r="A130" s="75" t="s">
        <v>140</v>
      </c>
      <c r="B130" s="79">
        <v>460</v>
      </c>
      <c r="C130" s="59">
        <v>0</v>
      </c>
      <c r="D130" s="59"/>
    </row>
    <row r="131" spans="1:4" ht="26.25" customHeight="1">
      <c r="A131" s="75" t="s">
        <v>141</v>
      </c>
      <c r="B131" s="79">
        <v>470</v>
      </c>
      <c r="C131" s="59"/>
      <c r="D131" s="59"/>
    </row>
    <row r="132" spans="1:4" ht="29.25" customHeight="1" thickBot="1">
      <c r="A132" s="94" t="s">
        <v>142</v>
      </c>
      <c r="B132" s="82">
        <v>480</v>
      </c>
      <c r="C132" s="95">
        <f>C125+C126+C127+C128+C129+C130+C131</f>
        <v>22542607</v>
      </c>
      <c r="D132" s="95">
        <f>D125+D126+D127+D128+D129+D130+D131</f>
        <v>22580690</v>
      </c>
    </row>
    <row r="133" spans="1:4" ht="8.25" customHeight="1">
      <c r="A133" s="106"/>
      <c r="B133" s="107"/>
      <c r="C133" s="108"/>
      <c r="D133" s="108"/>
    </row>
    <row r="134" spans="1:4" ht="14.2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>
        <f>C138+C139+C140+C141+C142+C143+C144+C145+C146+C147</f>
        <v>0</v>
      </c>
      <c r="D135" s="114">
        <v>0</v>
      </c>
    </row>
    <row r="136" spans="1:4" ht="35.25">
      <c r="A136" s="75" t="s">
        <v>145</v>
      </c>
      <c r="B136" s="76">
        <v>491</v>
      </c>
      <c r="C136" s="115">
        <f>C138+C140+C142+C144+C147</f>
        <v>0</v>
      </c>
      <c r="D136" s="115">
        <v>0</v>
      </c>
    </row>
    <row r="137" spans="1:4" ht="34.5">
      <c r="A137" s="75" t="s">
        <v>146</v>
      </c>
      <c r="B137" s="79">
        <v>492</v>
      </c>
      <c r="C137" s="59"/>
      <c r="D137" s="59"/>
    </row>
    <row r="138" spans="1:4" ht="35.25">
      <c r="A138" s="75" t="s">
        <v>147</v>
      </c>
      <c r="B138" s="79">
        <v>500</v>
      </c>
      <c r="C138" s="59"/>
      <c r="D138" s="59"/>
    </row>
    <row r="139" spans="1:4" ht="24">
      <c r="A139" s="75" t="s">
        <v>148</v>
      </c>
      <c r="B139" s="79">
        <v>510</v>
      </c>
      <c r="C139" s="59"/>
      <c r="D139" s="59"/>
    </row>
    <row r="140" spans="1:4" ht="35.25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23.25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f>C157+C158+C159+C160+C161+C162+C163+C164+C165+C166+C167+C168+C169+C170+C171+C172</f>
        <v>88851483</v>
      </c>
      <c r="D154" s="62">
        <f>D157+D158+D159+D160+D161+D162+D163+D164+D165+D166+D167+D168+D169+D170+D171+D172</f>
        <v>94612906</v>
      </c>
    </row>
    <row r="155" spans="1:4" ht="36">
      <c r="A155" s="77" t="s">
        <v>158</v>
      </c>
      <c r="B155" s="76">
        <v>601</v>
      </c>
      <c r="C155" s="62">
        <f>C157+C159+C161+C163+C164+C165+C166+C167+C168+C172</f>
        <v>88851483</v>
      </c>
      <c r="D155" s="62">
        <f>D157+D159+D161+D163+D164+D165+D166+D167+D168+D172</f>
        <v>94612906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>
        <v>390281</v>
      </c>
      <c r="D157" s="59">
        <v>0</v>
      </c>
    </row>
    <row r="158" spans="1:4" ht="24">
      <c r="A158" s="75" t="s">
        <v>161</v>
      </c>
      <c r="B158" s="79">
        <v>620</v>
      </c>
      <c r="C158" s="59"/>
      <c r="D158" s="59"/>
    </row>
    <row r="159" spans="1:4" ht="35.25">
      <c r="A159" s="75" t="s">
        <v>162</v>
      </c>
      <c r="B159" s="79">
        <v>630</v>
      </c>
      <c r="C159" s="59">
        <v>84863502</v>
      </c>
      <c r="D159" s="59">
        <v>81494324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>
        <v>0</v>
      </c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234078</v>
      </c>
      <c r="D164" s="59">
        <v>2403923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5.25">
      <c r="A166" s="75" t="s">
        <v>169</v>
      </c>
      <c r="B166" s="79">
        <v>700</v>
      </c>
      <c r="C166" s="59">
        <v>875921</v>
      </c>
      <c r="D166" s="59">
        <v>1044008</v>
      </c>
    </row>
    <row r="167" spans="1:4" ht="23.25" customHeight="1">
      <c r="A167" s="75" t="s">
        <v>170</v>
      </c>
      <c r="B167" s="79">
        <v>710</v>
      </c>
      <c r="C167" s="59">
        <v>259274</v>
      </c>
      <c r="D167" s="59">
        <v>259000</v>
      </c>
    </row>
    <row r="168" spans="1:4" ht="27.75" customHeight="1">
      <c r="A168" s="75" t="s">
        <v>171</v>
      </c>
      <c r="B168" s="79">
        <v>720</v>
      </c>
      <c r="C168" s="59">
        <v>568989</v>
      </c>
      <c r="D168" s="59">
        <v>610540</v>
      </c>
    </row>
    <row r="169" spans="1:4" ht="27" customHeight="1">
      <c r="A169" s="75" t="s">
        <v>172</v>
      </c>
      <c r="B169" s="79">
        <v>730</v>
      </c>
      <c r="C169" s="59">
        <v>0</v>
      </c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1659438</v>
      </c>
      <c r="D172" s="59">
        <v>8801111</v>
      </c>
    </row>
    <row r="173" spans="1:4" ht="25.5" customHeight="1">
      <c r="A173" s="77" t="s">
        <v>176</v>
      </c>
      <c r="B173" s="117">
        <v>770</v>
      </c>
      <c r="C173" s="62">
        <f>C135+C154</f>
        <v>88851483</v>
      </c>
      <c r="D173" s="62">
        <f>D135+D154</f>
        <v>94612906</v>
      </c>
    </row>
    <row r="174" spans="1:4" ht="28.5" customHeight="1" thickBot="1">
      <c r="A174" s="94" t="s">
        <v>177</v>
      </c>
      <c r="B174" s="118">
        <v>780</v>
      </c>
      <c r="C174" s="95">
        <f>C132+C173</f>
        <v>111394090</v>
      </c>
      <c r="D174" s="95">
        <f>D132+D173</f>
        <v>117193596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260" t="s">
        <v>178</v>
      </c>
      <c r="B183" s="260"/>
      <c r="C183" s="260"/>
      <c r="D183" s="260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23.25">
      <c r="A189" s="120" t="s">
        <v>179</v>
      </c>
      <c r="B189" s="79">
        <v>790</v>
      </c>
      <c r="C189" s="121">
        <v>290986</v>
      </c>
      <c r="D189" s="121">
        <v>290986</v>
      </c>
    </row>
    <row r="190" spans="1:4" ht="34.5">
      <c r="A190" s="120" t="s">
        <v>180</v>
      </c>
      <c r="B190" s="79">
        <v>800</v>
      </c>
      <c r="C190" s="121"/>
      <c r="D190" s="121"/>
    </row>
    <row r="191" spans="1:4" ht="23.25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12.75">
      <c r="A194" s="120" t="s">
        <v>184</v>
      </c>
      <c r="B194" s="79">
        <v>840</v>
      </c>
      <c r="C194" s="121"/>
      <c r="D194" s="121"/>
    </row>
    <row r="195" spans="1:4" ht="34.5">
      <c r="A195" s="120" t="s">
        <v>185</v>
      </c>
      <c r="B195" s="79">
        <v>850</v>
      </c>
      <c r="C195" s="121"/>
      <c r="D195" s="121"/>
    </row>
    <row r="196" spans="1:4" ht="23.25">
      <c r="A196" s="120" t="s">
        <v>186</v>
      </c>
      <c r="B196" s="79">
        <v>860</v>
      </c>
      <c r="C196" s="121"/>
      <c r="D196" s="121"/>
    </row>
    <row r="197" spans="1:4" ht="23.25">
      <c r="A197" s="120" t="s">
        <v>187</v>
      </c>
      <c r="B197" s="79">
        <v>870</v>
      </c>
      <c r="C197" s="121"/>
      <c r="D197" s="121"/>
    </row>
    <row r="198" spans="1:4" ht="34.5">
      <c r="A198" s="120" t="s">
        <v>188</v>
      </c>
      <c r="B198" s="79">
        <v>880</v>
      </c>
      <c r="C198" s="121"/>
      <c r="D198" s="121"/>
    </row>
    <row r="199" spans="1:4" ht="23.25">
      <c r="A199" s="120" t="s">
        <v>189</v>
      </c>
      <c r="B199" s="79">
        <v>890</v>
      </c>
      <c r="C199" s="121"/>
      <c r="D199" s="121"/>
    </row>
    <row r="200" spans="1:4" ht="34.5">
      <c r="A200" s="120" t="s">
        <v>190</v>
      </c>
      <c r="B200" s="79">
        <v>900</v>
      </c>
      <c r="C200" s="121"/>
      <c r="D200" s="121"/>
    </row>
    <row r="201" spans="1:4" ht="23.25">
      <c r="A201" s="120" t="s">
        <v>191</v>
      </c>
      <c r="B201" s="79">
        <v>910</v>
      </c>
      <c r="C201" s="121"/>
      <c r="D201" s="121"/>
    </row>
    <row r="202" spans="1:4" ht="23.25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2.75">
      <c r="A206" s="296" t="s">
        <v>193</v>
      </c>
      <c r="B206" s="297"/>
      <c r="C206" s="298" t="s">
        <v>308</v>
      </c>
    </row>
    <row r="207" spans="1:3" ht="12.75">
      <c r="A207" s="296"/>
      <c r="B207" s="297"/>
      <c r="C207" s="298"/>
    </row>
    <row r="208" spans="1:10" ht="12.75">
      <c r="A208" s="296"/>
      <c r="B208" s="297"/>
      <c r="C208" s="298"/>
      <c r="E208" s="87"/>
      <c r="F208" s="87"/>
      <c r="G208" s="87"/>
      <c r="H208" s="87"/>
      <c r="I208" s="87"/>
      <c r="J208" s="87"/>
    </row>
    <row r="209" spans="1:10" ht="12.75">
      <c r="A209" s="296" t="s">
        <v>194</v>
      </c>
      <c r="B209" s="297"/>
      <c r="C209" s="298" t="s">
        <v>309</v>
      </c>
      <c r="E209" s="122"/>
      <c r="F209" s="122"/>
      <c r="G209" s="122"/>
      <c r="H209" s="122"/>
      <c r="I209" s="122"/>
      <c r="J209" s="122"/>
    </row>
    <row r="210" spans="1:10" ht="12.75">
      <c r="A210" s="299"/>
      <c r="B210" s="297"/>
      <c r="C210" s="300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4.25">
      <c r="A216" s="124"/>
      <c r="B216" s="125"/>
      <c r="C216" s="21"/>
      <c r="D216" s="21"/>
    </row>
    <row r="217" spans="1:4" ht="14.25">
      <c r="A217" s="126"/>
      <c r="B217" s="125"/>
      <c r="C217" s="21"/>
      <c r="D217" s="21"/>
    </row>
    <row r="218" spans="1:4" ht="14.25">
      <c r="A218" s="126"/>
      <c r="B218" s="125"/>
      <c r="C218" s="21"/>
      <c r="D218" s="21"/>
    </row>
    <row r="219" spans="1:4" ht="14.2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3.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3.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">
      <c r="A274" s="142"/>
      <c r="B274" s="87"/>
      <c r="C274" s="51"/>
      <c r="D274" s="51"/>
    </row>
    <row r="275" spans="1:4" ht="13.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3.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">
      <c r="A335" s="159"/>
      <c r="B335" s="87"/>
      <c r="C335" s="21"/>
      <c r="D335" s="21"/>
    </row>
    <row r="336" spans="1:4" ht="13.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3.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261"/>
      <c r="B395" s="261"/>
      <c r="C395" s="261"/>
      <c r="D395" s="261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="130" zoomScaleNormal="130" zoomScalePageLayoutView="0" workbookViewId="0" topLeftCell="A82">
      <selection activeCell="E112" sqref="E112:F112"/>
    </sheetView>
  </sheetViews>
  <sheetFormatPr defaultColWidth="9.00390625" defaultRowHeight="12.75"/>
  <cols>
    <col min="1" max="1" width="46.50390625" style="0" customWidth="1"/>
    <col min="2" max="2" width="5.37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195</v>
      </c>
      <c r="B4" s="169"/>
      <c r="C4" s="170"/>
      <c r="D4" s="166"/>
      <c r="E4" s="166"/>
      <c r="F4" s="166"/>
    </row>
    <row r="5" spans="1:6" ht="12.75">
      <c r="A5" s="171" t="s">
        <v>196</v>
      </c>
      <c r="B5" s="172"/>
      <c r="C5" s="173"/>
      <c r="D5" s="166"/>
      <c r="E5" s="166"/>
      <c r="F5" s="166"/>
    </row>
    <row r="6" spans="1:6" ht="12.75">
      <c r="A6" s="174" t="s">
        <v>197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285" t="s">
        <v>312</v>
      </c>
      <c r="B9" s="286"/>
      <c r="C9" s="287"/>
      <c r="D9" s="166"/>
      <c r="E9" s="166"/>
      <c r="F9" s="166"/>
    </row>
    <row r="10" spans="1:6" ht="12.75">
      <c r="A10" s="285" t="s">
        <v>313</v>
      </c>
      <c r="B10" s="286"/>
      <c r="C10" s="287"/>
      <c r="D10" s="182"/>
      <c r="E10" s="166"/>
      <c r="F10" s="166"/>
    </row>
    <row r="11" spans="1:6" ht="13.5">
      <c r="A11" s="183"/>
      <c r="B11" s="184"/>
      <c r="C11" s="185"/>
      <c r="D11" s="186" t="s">
        <v>198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199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3.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200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3.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201</v>
      </c>
      <c r="B23" s="179"/>
      <c r="C23" s="180"/>
      <c r="D23" s="166"/>
      <c r="E23" s="199"/>
      <c r="F23" s="182"/>
    </row>
    <row r="24" spans="1:6" ht="12.75">
      <c r="A24" s="195" t="s">
        <v>202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3.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3.5">
      <c r="A28" s="193" t="s">
        <v>203</v>
      </c>
      <c r="B28" s="179"/>
      <c r="C28" s="180"/>
      <c r="D28" s="166"/>
      <c r="E28" s="199"/>
      <c r="F28" s="182"/>
    </row>
    <row r="29" spans="1:6" ht="12.75">
      <c r="A29" s="195" t="s">
        <v>204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205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3.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288"/>
      <c r="B59" s="290" t="s">
        <v>206</v>
      </c>
      <c r="C59" s="282" t="s">
        <v>314</v>
      </c>
      <c r="D59" s="283"/>
      <c r="E59" s="282" t="s">
        <v>315</v>
      </c>
      <c r="F59" s="283"/>
    </row>
    <row r="60" spans="1:6" ht="13.5" thickBot="1">
      <c r="A60" s="289"/>
      <c r="B60" s="291"/>
      <c r="C60" s="292" t="s">
        <v>207</v>
      </c>
      <c r="D60" s="293"/>
      <c r="E60" s="294" t="s">
        <v>208</v>
      </c>
      <c r="F60" s="295"/>
    </row>
    <row r="61" spans="1:6" ht="39" thickBot="1">
      <c r="A61" s="203" t="s">
        <v>209</v>
      </c>
      <c r="B61" s="204" t="s">
        <v>210</v>
      </c>
      <c r="C61" s="205" t="s">
        <v>211</v>
      </c>
      <c r="D61" s="205" t="s">
        <v>212</v>
      </c>
      <c r="E61" s="205" t="s">
        <v>211</v>
      </c>
      <c r="F61" s="205" t="s">
        <v>212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21">
      <c r="A63" s="208" t="s">
        <v>213</v>
      </c>
      <c r="B63" s="209" t="s">
        <v>68</v>
      </c>
      <c r="C63" s="301">
        <v>4263335</v>
      </c>
      <c r="D63" s="210" t="s">
        <v>214</v>
      </c>
      <c r="E63" s="301">
        <v>17374553</v>
      </c>
      <c r="F63" s="210" t="s">
        <v>214</v>
      </c>
    </row>
    <row r="64" spans="1:6" ht="21">
      <c r="A64" s="211" t="s">
        <v>215</v>
      </c>
      <c r="B64" s="212" t="s">
        <v>75</v>
      </c>
      <c r="C64" s="213" t="s">
        <v>214</v>
      </c>
      <c r="D64" s="302">
        <v>3624646</v>
      </c>
      <c r="E64" s="213" t="s">
        <v>214</v>
      </c>
      <c r="F64" s="302">
        <v>16243980</v>
      </c>
    </row>
    <row r="65" spans="1:6" ht="30.75">
      <c r="A65" s="211" t="s">
        <v>216</v>
      </c>
      <c r="B65" s="212" t="s">
        <v>81</v>
      </c>
      <c r="C65" s="258">
        <f>C63-D64</f>
        <v>638689</v>
      </c>
      <c r="D65" s="214"/>
      <c r="E65" s="258">
        <f>E63-F64</f>
        <v>1130573</v>
      </c>
      <c r="F65" s="214"/>
    </row>
    <row r="66" spans="1:6" ht="12.75">
      <c r="A66" s="211" t="s">
        <v>217</v>
      </c>
      <c r="B66" s="216" t="s">
        <v>83</v>
      </c>
      <c r="C66" s="213" t="s">
        <v>214</v>
      </c>
      <c r="D66" s="258">
        <f>D67+D68+D69</f>
        <v>573201</v>
      </c>
      <c r="E66" s="213" t="s">
        <v>214</v>
      </c>
      <c r="F66" s="258">
        <f>F67+F68+F69</f>
        <v>815160</v>
      </c>
    </row>
    <row r="67" spans="1:6" ht="12.75">
      <c r="A67" s="217" t="s">
        <v>218</v>
      </c>
      <c r="B67" s="212" t="s">
        <v>85</v>
      </c>
      <c r="C67" s="213" t="s">
        <v>214</v>
      </c>
      <c r="D67" s="302">
        <v>65660</v>
      </c>
      <c r="E67" s="213" t="s">
        <v>214</v>
      </c>
      <c r="F67" s="302">
        <v>112540</v>
      </c>
    </row>
    <row r="68" spans="1:6" ht="12.75">
      <c r="A68" s="211" t="s">
        <v>219</v>
      </c>
      <c r="B68" s="212" t="s">
        <v>87</v>
      </c>
      <c r="C68" s="213" t="s">
        <v>214</v>
      </c>
      <c r="D68" s="302">
        <v>207607</v>
      </c>
      <c r="E68" s="213" t="s">
        <v>214</v>
      </c>
      <c r="F68" s="302">
        <v>448588</v>
      </c>
    </row>
    <row r="69" spans="1:6" ht="12.75">
      <c r="A69" s="211" t="s">
        <v>220</v>
      </c>
      <c r="B69" s="212" t="s">
        <v>89</v>
      </c>
      <c r="C69" s="213" t="s">
        <v>214</v>
      </c>
      <c r="D69" s="302">
        <v>299934</v>
      </c>
      <c r="E69" s="213" t="s">
        <v>214</v>
      </c>
      <c r="F69" s="302">
        <v>254032</v>
      </c>
    </row>
    <row r="70" spans="1:6" ht="30.75">
      <c r="A70" s="211" t="s">
        <v>221</v>
      </c>
      <c r="B70" s="212" t="s">
        <v>91</v>
      </c>
      <c r="C70" s="213" t="s">
        <v>214</v>
      </c>
      <c r="D70" s="218"/>
      <c r="E70" s="213" t="s">
        <v>214</v>
      </c>
      <c r="F70" s="218"/>
    </row>
    <row r="71" spans="1:6" ht="21">
      <c r="A71" s="211" t="s">
        <v>222</v>
      </c>
      <c r="B71" s="212" t="s">
        <v>93</v>
      </c>
      <c r="C71" s="215">
        <v>0</v>
      </c>
      <c r="D71" s="219" t="s">
        <v>214</v>
      </c>
      <c r="E71" s="215">
        <v>0</v>
      </c>
      <c r="F71" s="219" t="s">
        <v>214</v>
      </c>
    </row>
    <row r="72" spans="1:6" ht="21">
      <c r="A72" s="211" t="s">
        <v>223</v>
      </c>
      <c r="B72" s="212" t="s">
        <v>95</v>
      </c>
      <c r="C72" s="259">
        <f>C65-D66+C71</f>
        <v>65488</v>
      </c>
      <c r="D72" s="220"/>
      <c r="E72" s="259">
        <f>E65-F66+E71</f>
        <v>315413</v>
      </c>
      <c r="F72" s="220"/>
    </row>
    <row r="73" spans="1:6" ht="21">
      <c r="A73" s="211" t="s">
        <v>224</v>
      </c>
      <c r="B73" s="212" t="s">
        <v>225</v>
      </c>
      <c r="C73" s="221">
        <f>C76</f>
        <v>2772</v>
      </c>
      <c r="D73" s="219" t="s">
        <v>214</v>
      </c>
      <c r="E73" s="221">
        <f>E76</f>
        <v>2541</v>
      </c>
      <c r="F73" s="219" t="s">
        <v>214</v>
      </c>
    </row>
    <row r="74" spans="1:6" ht="12.75">
      <c r="A74" s="211" t="s">
        <v>226</v>
      </c>
      <c r="B74" s="212" t="s">
        <v>227</v>
      </c>
      <c r="C74" s="215"/>
      <c r="D74" s="219" t="s">
        <v>214</v>
      </c>
      <c r="E74" s="215"/>
      <c r="F74" s="219" t="s">
        <v>214</v>
      </c>
    </row>
    <row r="75" spans="1:6" ht="12.75">
      <c r="A75" s="211" t="s">
        <v>228</v>
      </c>
      <c r="B75" s="212" t="s">
        <v>229</v>
      </c>
      <c r="C75" s="221"/>
      <c r="D75" s="219" t="s">
        <v>214</v>
      </c>
      <c r="E75" s="221"/>
      <c r="F75" s="219" t="s">
        <v>214</v>
      </c>
    </row>
    <row r="76" spans="1:6" ht="30.75">
      <c r="A76" s="211" t="s">
        <v>230</v>
      </c>
      <c r="B76" s="212" t="s">
        <v>231</v>
      </c>
      <c r="C76" s="221">
        <v>2772</v>
      </c>
      <c r="D76" s="219" t="s">
        <v>214</v>
      </c>
      <c r="E76" s="221">
        <v>2541</v>
      </c>
      <c r="F76" s="219" t="s">
        <v>214</v>
      </c>
    </row>
    <row r="77" spans="1:6" ht="21">
      <c r="A77" s="211" t="s">
        <v>232</v>
      </c>
      <c r="B77" s="212" t="s">
        <v>233</v>
      </c>
      <c r="C77" s="222"/>
      <c r="D77" s="219" t="s">
        <v>214</v>
      </c>
      <c r="E77" s="222"/>
      <c r="F77" s="219" t="s">
        <v>214</v>
      </c>
    </row>
    <row r="78" spans="1:6" ht="21">
      <c r="A78" s="211" t="s">
        <v>234</v>
      </c>
      <c r="B78" s="212" t="s">
        <v>235</v>
      </c>
      <c r="C78" s="215"/>
      <c r="D78" s="219" t="s">
        <v>214</v>
      </c>
      <c r="E78" s="215"/>
      <c r="F78" s="219" t="s">
        <v>214</v>
      </c>
    </row>
    <row r="79" spans="1:6" ht="21">
      <c r="A79" s="211" t="s">
        <v>236</v>
      </c>
      <c r="B79" s="212" t="s">
        <v>237</v>
      </c>
      <c r="C79" s="213" t="s">
        <v>214</v>
      </c>
      <c r="D79" s="223">
        <f>D80+D83</f>
        <v>43270</v>
      </c>
      <c r="E79" s="224" t="s">
        <v>214</v>
      </c>
      <c r="F79" s="223">
        <f>F80+F83</f>
        <v>182274</v>
      </c>
    </row>
    <row r="80" spans="1:6" ht="12.75">
      <c r="A80" s="211" t="s">
        <v>238</v>
      </c>
      <c r="B80" s="212" t="s">
        <v>239</v>
      </c>
      <c r="C80" s="213" t="s">
        <v>214</v>
      </c>
      <c r="D80" s="302">
        <v>28130</v>
      </c>
      <c r="E80" s="213" t="s">
        <v>214</v>
      </c>
      <c r="F80" s="302">
        <v>75874</v>
      </c>
    </row>
    <row r="81" spans="1:6" ht="30.75">
      <c r="A81" s="211" t="s">
        <v>240</v>
      </c>
      <c r="B81" s="212" t="s">
        <v>241</v>
      </c>
      <c r="C81" s="213" t="s">
        <v>214</v>
      </c>
      <c r="D81" s="218"/>
      <c r="E81" s="213" t="s">
        <v>214</v>
      </c>
      <c r="F81" s="218"/>
    </row>
    <row r="82" spans="1:6" ht="21">
      <c r="A82" s="211" t="s">
        <v>242</v>
      </c>
      <c r="B82" s="212" t="s">
        <v>243</v>
      </c>
      <c r="C82" s="213" t="s">
        <v>214</v>
      </c>
      <c r="D82" s="218"/>
      <c r="E82" s="213" t="s">
        <v>214</v>
      </c>
      <c r="F82" s="218"/>
    </row>
    <row r="83" spans="1:6" ht="12.75">
      <c r="A83" s="211" t="s">
        <v>244</v>
      </c>
      <c r="B83" s="212" t="s">
        <v>245</v>
      </c>
      <c r="C83" s="213" t="s">
        <v>214</v>
      </c>
      <c r="D83" s="302">
        <v>15140</v>
      </c>
      <c r="E83" s="213" t="s">
        <v>214</v>
      </c>
      <c r="F83" s="302">
        <v>106400</v>
      </c>
    </row>
    <row r="84" spans="1:6" ht="21">
      <c r="A84" s="211" t="s">
        <v>246</v>
      </c>
      <c r="B84" s="212" t="s">
        <v>247</v>
      </c>
      <c r="C84" s="225">
        <f>C72+C73-D79</f>
        <v>24990</v>
      </c>
      <c r="D84" s="226"/>
      <c r="E84" s="225">
        <f>E72+E73-F79</f>
        <v>135680</v>
      </c>
      <c r="F84" s="226"/>
    </row>
    <row r="85" spans="1:6" ht="15.75" thickBot="1">
      <c r="A85" s="227" t="s">
        <v>248</v>
      </c>
      <c r="B85" s="228" t="s">
        <v>249</v>
      </c>
      <c r="C85" s="215"/>
      <c r="D85" s="229"/>
      <c r="E85" s="215"/>
      <c r="F85" s="229"/>
    </row>
    <row r="86" spans="1:6" ht="15">
      <c r="A86" s="230"/>
      <c r="B86" s="207"/>
      <c r="C86" s="231"/>
      <c r="D86" s="231"/>
      <c r="E86" s="231"/>
      <c r="F86" s="231"/>
    </row>
    <row r="87" spans="1:6" ht="15">
      <c r="A87" s="230"/>
      <c r="B87" s="207"/>
      <c r="C87" s="231"/>
      <c r="D87" s="231"/>
      <c r="E87" s="231"/>
      <c r="F87" s="231"/>
    </row>
    <row r="88" spans="1:6" ht="15">
      <c r="A88" s="230"/>
      <c r="B88" s="207"/>
      <c r="C88" s="231"/>
      <c r="D88" s="231"/>
      <c r="E88" s="231"/>
      <c r="F88" s="231"/>
    </row>
    <row r="89" spans="1:6" ht="15">
      <c r="A89" s="230"/>
      <c r="B89" s="207"/>
      <c r="C89" s="231"/>
      <c r="D89" s="231"/>
      <c r="E89" s="231"/>
      <c r="F89" s="231"/>
    </row>
    <row r="90" spans="1:6" ht="15">
      <c r="A90" s="230"/>
      <c r="B90" s="207"/>
      <c r="C90" s="231"/>
      <c r="D90" s="231"/>
      <c r="E90" s="231"/>
      <c r="F90" s="231"/>
    </row>
    <row r="91" spans="1:6" ht="15">
      <c r="A91" s="230"/>
      <c r="B91" s="207"/>
      <c r="C91" s="231"/>
      <c r="D91" s="231"/>
      <c r="E91" s="231"/>
      <c r="F91" s="231"/>
    </row>
    <row r="92" spans="1:6" ht="15">
      <c r="A92" s="230"/>
      <c r="B92" s="207"/>
      <c r="C92" s="231"/>
      <c r="D92" s="231"/>
      <c r="E92" s="231"/>
      <c r="F92" s="231"/>
    </row>
    <row r="93" spans="1:6" ht="15.75" thickBot="1">
      <c r="A93" s="230"/>
      <c r="B93" s="207"/>
      <c r="C93" s="231"/>
      <c r="D93" s="231"/>
      <c r="E93" s="231"/>
      <c r="F93" s="231"/>
    </row>
    <row r="94" spans="1:6" ht="13.5" thickBot="1">
      <c r="A94" s="278"/>
      <c r="B94" s="280" t="s">
        <v>206</v>
      </c>
      <c r="C94" s="282" t="s">
        <v>314</v>
      </c>
      <c r="D94" s="283"/>
      <c r="E94" s="282" t="s">
        <v>315</v>
      </c>
      <c r="F94" s="283"/>
    </row>
    <row r="95" spans="1:6" ht="13.5" thickBot="1">
      <c r="A95" s="279"/>
      <c r="B95" s="281"/>
      <c r="C95" s="270" t="s">
        <v>208</v>
      </c>
      <c r="D95" s="284"/>
      <c r="E95" s="270" t="s">
        <v>208</v>
      </c>
      <c r="F95" s="284"/>
    </row>
    <row r="96" spans="1:6" ht="39" thickBot="1">
      <c r="A96" s="203" t="s">
        <v>209</v>
      </c>
      <c r="B96" s="204" t="s">
        <v>210</v>
      </c>
      <c r="C96" s="232" t="s">
        <v>211</v>
      </c>
      <c r="D96" s="232" t="s">
        <v>212</v>
      </c>
      <c r="E96" s="232" t="s">
        <v>211</v>
      </c>
      <c r="F96" s="232" t="s">
        <v>212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21">
      <c r="A98" s="208" t="s">
        <v>250</v>
      </c>
      <c r="B98" s="236" t="s">
        <v>251</v>
      </c>
      <c r="C98" s="237">
        <f>C84+C85</f>
        <v>24990</v>
      </c>
      <c r="D98" s="238"/>
      <c r="E98" s="237">
        <f>E84+E85</f>
        <v>135680</v>
      </c>
      <c r="F98" s="238"/>
    </row>
    <row r="99" spans="1:6" ht="12.75">
      <c r="A99" s="211" t="s">
        <v>252</v>
      </c>
      <c r="B99" s="216" t="s">
        <v>253</v>
      </c>
      <c r="C99" s="239" t="s">
        <v>214</v>
      </c>
      <c r="D99" s="303">
        <v>2999</v>
      </c>
      <c r="E99" s="239" t="s">
        <v>214</v>
      </c>
      <c r="F99" s="303">
        <v>97597</v>
      </c>
    </row>
    <row r="100" spans="1:6" ht="21">
      <c r="A100" s="211" t="s">
        <v>254</v>
      </c>
      <c r="B100" s="216" t="s">
        <v>255</v>
      </c>
      <c r="C100" s="239"/>
      <c r="D100" s="240">
        <v>0</v>
      </c>
      <c r="E100" s="239"/>
      <c r="F100" s="240"/>
    </row>
    <row r="101" spans="1:6" ht="21">
      <c r="A101" s="241" t="s">
        <v>256</v>
      </c>
      <c r="B101" s="216" t="s">
        <v>257</v>
      </c>
      <c r="C101" s="240">
        <f>C98-D99-D100</f>
        <v>21991</v>
      </c>
      <c r="D101" s="242"/>
      <c r="E101" s="240">
        <f>E98-F99-F100</f>
        <v>38083</v>
      </c>
      <c r="F101" s="242"/>
    </row>
    <row r="102" spans="1:6" ht="15">
      <c r="A102" s="243"/>
      <c r="B102" s="243"/>
      <c r="C102" s="243"/>
      <c r="D102" s="243"/>
      <c r="E102" s="243"/>
      <c r="F102" s="243"/>
    </row>
    <row r="103" spans="1:6" ht="12.75">
      <c r="A103" s="269" t="s">
        <v>258</v>
      </c>
      <c r="B103" s="269"/>
      <c r="C103" s="269"/>
      <c r="D103" s="269"/>
      <c r="E103" s="269"/>
      <c r="F103" s="269"/>
    </row>
    <row r="104" spans="1:6" ht="13.5" thickBot="1">
      <c r="A104" s="244"/>
      <c r="B104" s="245"/>
      <c r="C104" s="246"/>
      <c r="D104" s="246"/>
      <c r="E104" s="246"/>
      <c r="F104" s="246"/>
    </row>
    <row r="105" spans="1:6" ht="39" thickBot="1">
      <c r="A105" s="247" t="s">
        <v>209</v>
      </c>
      <c r="B105" s="248" t="s">
        <v>259</v>
      </c>
      <c r="C105" s="270" t="s">
        <v>260</v>
      </c>
      <c r="D105" s="271"/>
      <c r="E105" s="270" t="s">
        <v>261</v>
      </c>
      <c r="F105" s="272"/>
    </row>
    <row r="106" spans="1:6" ht="13.5" thickBot="1">
      <c r="A106" s="249">
        <v>1</v>
      </c>
      <c r="B106" s="250">
        <v>2</v>
      </c>
      <c r="C106" s="273">
        <v>3</v>
      </c>
      <c r="D106" s="274"/>
      <c r="E106" s="273">
        <v>5</v>
      </c>
      <c r="F106" s="275"/>
    </row>
    <row r="107" spans="1:6" ht="21">
      <c r="A107" s="208" t="s">
        <v>262</v>
      </c>
      <c r="B107" s="236" t="s">
        <v>263</v>
      </c>
      <c r="C107" s="304">
        <v>97597</v>
      </c>
      <c r="D107" s="276"/>
      <c r="E107" s="304">
        <v>40234</v>
      </c>
      <c r="F107" s="277"/>
    </row>
    <row r="108" spans="1:6" ht="20.25">
      <c r="A108" s="251" t="s">
        <v>264</v>
      </c>
      <c r="B108" s="216" t="s">
        <v>265</v>
      </c>
      <c r="C108" s="305">
        <v>203538</v>
      </c>
      <c r="D108" s="267"/>
      <c r="E108" s="305">
        <v>275194</v>
      </c>
      <c r="F108" s="268"/>
    </row>
    <row r="109" spans="1:6" ht="30">
      <c r="A109" s="251" t="s">
        <v>266</v>
      </c>
      <c r="B109" s="216" t="s">
        <v>267</v>
      </c>
      <c r="C109" s="305">
        <v>1710</v>
      </c>
      <c r="D109" s="267"/>
      <c r="E109" s="266">
        <v>793</v>
      </c>
      <c r="F109" s="268"/>
    </row>
    <row r="110" spans="1:6" ht="30.75">
      <c r="A110" s="211" t="s">
        <v>268</v>
      </c>
      <c r="B110" s="216" t="s">
        <v>269</v>
      </c>
      <c r="C110" s="266"/>
      <c r="D110" s="267"/>
      <c r="E110" s="266">
        <v>0</v>
      </c>
      <c r="F110" s="268"/>
    </row>
    <row r="111" spans="1:6" ht="12.75">
      <c r="A111" s="252" t="s">
        <v>270</v>
      </c>
      <c r="B111" s="216" t="s">
        <v>271</v>
      </c>
      <c r="C111" s="305">
        <v>1766359</v>
      </c>
      <c r="D111" s="267"/>
      <c r="E111" s="305">
        <v>-343805</v>
      </c>
      <c r="F111" s="268"/>
    </row>
    <row r="112" spans="1:6" ht="12.75">
      <c r="A112" s="252" t="s">
        <v>272</v>
      </c>
      <c r="B112" s="216" t="s">
        <v>273</v>
      </c>
      <c r="C112" s="266"/>
      <c r="D112" s="267"/>
      <c r="E112" s="266"/>
      <c r="F112" s="268"/>
    </row>
    <row r="113" spans="1:6" ht="21">
      <c r="A113" s="211" t="s">
        <v>274</v>
      </c>
      <c r="B113" s="216" t="s">
        <v>275</v>
      </c>
      <c r="C113" s="266"/>
      <c r="D113" s="267"/>
      <c r="E113" s="266"/>
      <c r="F113" s="268"/>
    </row>
    <row r="114" spans="1:6" ht="21">
      <c r="A114" s="211" t="s">
        <v>276</v>
      </c>
      <c r="B114" s="216" t="s">
        <v>277</v>
      </c>
      <c r="C114" s="266">
        <v>451</v>
      </c>
      <c r="D114" s="267"/>
      <c r="E114" s="305">
        <v>30058</v>
      </c>
      <c r="F114" s="268"/>
    </row>
    <row r="115" spans="1:6" ht="21">
      <c r="A115" s="211" t="s">
        <v>278</v>
      </c>
      <c r="B115" s="216" t="s">
        <v>279</v>
      </c>
      <c r="C115" s="305">
        <v>85847</v>
      </c>
      <c r="D115" s="267"/>
      <c r="E115" s="305">
        <v>75000</v>
      </c>
      <c r="F115" s="268"/>
    </row>
    <row r="116" spans="1:6" ht="21">
      <c r="A116" s="211" t="s">
        <v>280</v>
      </c>
      <c r="B116" s="216" t="s">
        <v>281</v>
      </c>
      <c r="C116" s="305">
        <v>167734</v>
      </c>
      <c r="D116" s="267"/>
      <c r="E116" s="305">
        <v>75000</v>
      </c>
      <c r="F116" s="268"/>
    </row>
    <row r="117" spans="1:6" ht="12.75">
      <c r="A117" s="217" t="s">
        <v>282</v>
      </c>
      <c r="B117" s="216" t="s">
        <v>283</v>
      </c>
      <c r="C117" s="266"/>
      <c r="D117" s="267"/>
      <c r="E117" s="266"/>
      <c r="F117" s="268"/>
    </row>
    <row r="118" spans="1:6" ht="12.75">
      <c r="A118" s="217" t="s">
        <v>284</v>
      </c>
      <c r="B118" s="216" t="s">
        <v>285</v>
      </c>
      <c r="C118" s="305">
        <v>11214</v>
      </c>
      <c r="D118" s="267"/>
      <c r="E118" s="266">
        <v>0</v>
      </c>
      <c r="F118" s="268"/>
    </row>
    <row r="119" spans="1:6" ht="12.75">
      <c r="A119" s="217" t="s">
        <v>286</v>
      </c>
      <c r="B119" s="216" t="s">
        <v>287</v>
      </c>
      <c r="C119" s="266"/>
      <c r="D119" s="267"/>
      <c r="E119" s="266"/>
      <c r="F119" s="268"/>
    </row>
    <row r="120" spans="1:6" ht="12.75">
      <c r="A120" s="217" t="s">
        <v>288</v>
      </c>
      <c r="B120" s="216" t="s">
        <v>289</v>
      </c>
      <c r="C120" s="266"/>
      <c r="D120" s="267"/>
      <c r="E120" s="266">
        <v>0</v>
      </c>
      <c r="F120" s="268"/>
    </row>
    <row r="121" spans="1:6" ht="20.25">
      <c r="A121" s="251" t="s">
        <v>290</v>
      </c>
      <c r="B121" s="216" t="s">
        <v>291</v>
      </c>
      <c r="C121" s="266"/>
      <c r="D121" s="267"/>
      <c r="E121" s="266">
        <v>0</v>
      </c>
      <c r="F121" s="268"/>
    </row>
    <row r="122" spans="1:6" ht="21">
      <c r="A122" s="211" t="s">
        <v>292</v>
      </c>
      <c r="B122" s="216" t="s">
        <v>293</v>
      </c>
      <c r="C122" s="266"/>
      <c r="D122" s="267"/>
      <c r="E122" s="266">
        <v>0</v>
      </c>
      <c r="F122" s="268"/>
    </row>
    <row r="123" spans="1:6" ht="20.25">
      <c r="A123" s="251" t="s">
        <v>294</v>
      </c>
      <c r="B123" s="216" t="s">
        <v>295</v>
      </c>
      <c r="C123" s="266"/>
      <c r="D123" s="267"/>
      <c r="E123" s="266"/>
      <c r="F123" s="268"/>
    </row>
    <row r="124" spans="1:6" ht="12.75">
      <c r="A124" s="211" t="s">
        <v>296</v>
      </c>
      <c r="B124" s="216" t="s">
        <v>297</v>
      </c>
      <c r="C124" s="305">
        <v>205248</v>
      </c>
      <c r="D124" s="267"/>
      <c r="E124" s="266">
        <v>0</v>
      </c>
      <c r="F124" s="268"/>
    </row>
    <row r="125" spans="1:6" ht="12.75">
      <c r="A125" s="251" t="s">
        <v>298</v>
      </c>
      <c r="B125" s="216" t="s">
        <v>299</v>
      </c>
      <c r="C125" s="266"/>
      <c r="D125" s="267"/>
      <c r="E125" s="266"/>
      <c r="F125" s="268"/>
    </row>
    <row r="126" spans="1:6" ht="13.5" thickBot="1">
      <c r="A126" s="227" t="s">
        <v>300</v>
      </c>
      <c r="B126" s="253" t="s">
        <v>301</v>
      </c>
      <c r="C126" s="262"/>
      <c r="D126" s="263"/>
      <c r="E126" s="262"/>
      <c r="F126" s="263"/>
    </row>
    <row r="127" spans="1:6" ht="13.5" thickBot="1">
      <c r="A127" s="227" t="s">
        <v>302</v>
      </c>
      <c r="B127" s="253" t="s">
        <v>303</v>
      </c>
      <c r="C127" s="264">
        <v>0</v>
      </c>
      <c r="D127" s="265"/>
      <c r="E127" s="306">
        <v>49292</v>
      </c>
      <c r="F127" s="265"/>
    </row>
    <row r="128" spans="1:6" ht="21" thickBot="1">
      <c r="A128" s="227" t="s">
        <v>304</v>
      </c>
      <c r="B128" s="253" t="s">
        <v>305</v>
      </c>
      <c r="C128" s="262">
        <f>C107+C108+C110+C111+C114+C115+C116+C118+C119+C120+C121+C122+C123+C124+C127+C126</f>
        <v>2537988</v>
      </c>
      <c r="D128" s="263"/>
      <c r="E128" s="262">
        <f>E127+E126+E125+E124+E123+E122+E121+E120+E119+E118+E117+E116+E115+E114+E113+E112+E111+E110+E108+E107</f>
        <v>200973</v>
      </c>
      <c r="F128" s="263"/>
    </row>
    <row r="129" spans="1:6" ht="12.75">
      <c r="A129" s="166"/>
      <c r="B129" s="167"/>
      <c r="C129" s="254"/>
      <c r="D129" s="254"/>
      <c r="E129" s="255"/>
      <c r="F129" s="254"/>
    </row>
    <row r="130" spans="1:6" ht="12.75">
      <c r="A130" s="256" t="s">
        <v>306</v>
      </c>
      <c r="B130" s="257"/>
      <c r="C130" s="256" t="s">
        <v>307</v>
      </c>
      <c r="D130" s="166"/>
      <c r="E130" s="166"/>
      <c r="F130" s="166"/>
    </row>
  </sheetData>
  <sheetProtection/>
  <mergeCells count="63">
    <mergeCell ref="A9:C9"/>
    <mergeCell ref="A10:C10"/>
    <mergeCell ref="A59:A60"/>
    <mergeCell ref="B59:B60"/>
    <mergeCell ref="C59:D59"/>
    <mergeCell ref="E59:F59"/>
    <mergeCell ref="C60:D60"/>
    <mergeCell ref="E60:F60"/>
    <mergeCell ref="A94:A95"/>
    <mergeCell ref="B94:B95"/>
    <mergeCell ref="C94:D94"/>
    <mergeCell ref="E94:F94"/>
    <mergeCell ref="C95:D95"/>
    <mergeCell ref="E95:F95"/>
    <mergeCell ref="A103:F103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2021-05-07T02:17:21Z</cp:lastPrinted>
  <dcterms:created xsi:type="dcterms:W3CDTF">2019-05-14T14:24:48Z</dcterms:created>
  <dcterms:modified xsi:type="dcterms:W3CDTF">2022-03-14T10:21:39Z</dcterms:modified>
  <cp:category/>
  <cp:version/>
  <cp:contentType/>
  <cp:contentStatus/>
</cp:coreProperties>
</file>